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\"/>
    </mc:Choice>
  </mc:AlternateContent>
  <xr:revisionPtr revIDLastSave="0" documentId="8_{89A35FA5-1DAC-4D7C-8408-22DBE96966E4}" xr6:coauthVersionLast="44" xr6:coauthVersionMax="44" xr10:uidLastSave="{00000000-0000-0000-0000-000000000000}"/>
  <bookViews>
    <workbookView xWindow="-120" yWindow="-120" windowWidth="19440" windowHeight="11640" xr2:uid="{21515A3B-BA58-4462-ABBC-5888474F3053}"/>
  </bookViews>
  <sheets>
    <sheet name="2020-2021 Proposed Budget" sheetId="1" r:id="rId1"/>
  </sheets>
  <externalReferences>
    <externalReference r:id="rId2"/>
  </externalReferences>
  <definedNames>
    <definedName name="_xlnm.Print_Area" localSheetId="0">'2020-2021 Proposed Budget'!$A$1:$I$94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36" i="1"/>
  <c r="D57" i="1"/>
  <c r="D63" i="1"/>
  <c r="D64" i="1"/>
  <c r="D65" i="1"/>
  <c r="D67" i="1"/>
  <c r="D82" i="1"/>
  <c r="D70" i="1"/>
  <c r="D88" i="1"/>
  <c r="D85" i="1"/>
  <c r="B84" i="1"/>
  <c r="C82" i="1"/>
  <c r="B82" i="1"/>
  <c r="C57" i="1"/>
  <c r="C36" i="1"/>
  <c r="C21" i="1"/>
  <c r="C63" i="1"/>
  <c r="C64" i="1"/>
  <c r="C65" i="1"/>
  <c r="C67" i="1"/>
  <c r="D68" i="1"/>
  <c r="D61" i="1"/>
  <c r="C61" i="1"/>
  <c r="D60" i="1"/>
  <c r="E60" i="1"/>
  <c r="C60" i="1"/>
  <c r="D39" i="1"/>
  <c r="E39" i="1"/>
  <c r="C39" i="1"/>
  <c r="D25" i="1"/>
  <c r="E25" i="1"/>
  <c r="C25" i="1"/>
</calcChain>
</file>

<file path=xl/sharedStrings.xml><?xml version="1.0" encoding="utf-8"?>
<sst xmlns="http://schemas.openxmlformats.org/spreadsheetml/2006/main" count="90" uniqueCount="80">
  <si>
    <t>Description</t>
  </si>
  <si>
    <t>18/19 Actuals</t>
  </si>
  <si>
    <t>19/20 Approved</t>
  </si>
  <si>
    <t>20/21 Projected</t>
  </si>
  <si>
    <t>PATRON SERVICES AND PROGRAMS</t>
  </si>
  <si>
    <t>Audio and Video Media</t>
  </si>
  <si>
    <t>Audio Visual Supplies</t>
  </si>
  <si>
    <t>Computer Hardware</t>
  </si>
  <si>
    <t xml:space="preserve">Computer Software </t>
  </si>
  <si>
    <t>Conference</t>
  </si>
  <si>
    <t>Consultant &amp; Professional fees</t>
  </si>
  <si>
    <t>Continuing Education</t>
  </si>
  <si>
    <t>Database/software maintenance</t>
  </si>
  <si>
    <t>Data Processing Supplies</t>
    <phoneticPr fontId="0"/>
  </si>
  <si>
    <t>Electronic Databases</t>
    <phoneticPr fontId="0"/>
  </si>
  <si>
    <t>General Supplies</t>
  </si>
  <si>
    <t>Library Books, ebooks</t>
    <phoneticPr fontId="0"/>
  </si>
  <si>
    <t>Library Supplies</t>
  </si>
  <si>
    <t>Mileage and Travel</t>
    <phoneticPr fontId="0"/>
  </si>
  <si>
    <t xml:space="preserve">Postage </t>
  </si>
  <si>
    <t>Selected Projects</t>
  </si>
  <si>
    <t>Subscriptions</t>
  </si>
  <si>
    <t>Tuition Reimbursement</t>
  </si>
  <si>
    <t xml:space="preserve">Expenses  </t>
  </si>
  <si>
    <t>Salaries/Social Security</t>
  </si>
  <si>
    <t>Benefits</t>
  </si>
  <si>
    <t>Patron Services  Total</t>
  </si>
  <si>
    <t>ADMINISTRATIVE</t>
  </si>
  <si>
    <t>Board Expenses</t>
  </si>
  <si>
    <t>Computer Software</t>
  </si>
  <si>
    <t>Election Expenses</t>
  </si>
  <si>
    <t>Fees</t>
  </si>
  <si>
    <t>Insurance Director's &amp; Officers</t>
  </si>
  <si>
    <t>Memberships</t>
  </si>
  <si>
    <t>Mileage and Travel</t>
  </si>
  <si>
    <t>Administrative  Total</t>
  </si>
  <si>
    <t>OPERATIONS/MAINTENANCE</t>
  </si>
  <si>
    <t>Cloud Service Hdware</t>
  </si>
  <si>
    <t>Custodial Supplies</t>
    <phoneticPr fontId="0"/>
  </si>
  <si>
    <t>Database/software maintenance Fees</t>
  </si>
  <si>
    <t>Electric &amp; Gas</t>
  </si>
  <si>
    <t>Insurance</t>
  </si>
  <si>
    <t>Maint &amp; Lg. Equip Repair</t>
  </si>
  <si>
    <t>Network Software</t>
  </si>
  <si>
    <t>Other Equipment Repair</t>
  </si>
  <si>
    <t>Rentals</t>
  </si>
  <si>
    <t>Telecommunication Service</t>
    <phoneticPr fontId="0"/>
  </si>
  <si>
    <t>Water</t>
  </si>
  <si>
    <t>Workers Compensation</t>
  </si>
  <si>
    <t>Unemployment Insurance</t>
  </si>
  <si>
    <t>Expenses</t>
  </si>
  <si>
    <t>Operations  Total</t>
  </si>
  <si>
    <t>Total Expenses</t>
  </si>
  <si>
    <t xml:space="preserve">Expenses </t>
  </si>
  <si>
    <t xml:space="preserve">Salaries </t>
  </si>
  <si>
    <t xml:space="preserve">Benefits </t>
  </si>
  <si>
    <t>Total Budget</t>
  </si>
  <si>
    <t>difference</t>
  </si>
  <si>
    <t>REVENUES</t>
  </si>
  <si>
    <t>18/19 actuals</t>
  </si>
  <si>
    <t>19/20 proposed</t>
  </si>
  <si>
    <t>20/21 projected</t>
  </si>
  <si>
    <t>Property Taxes</t>
  </si>
  <si>
    <t>Contrib. In Lieu of Tax</t>
  </si>
  <si>
    <t>Library Charges</t>
  </si>
  <si>
    <t>Interest Earnings</t>
  </si>
  <si>
    <t>Gifts &amp; Donations</t>
  </si>
  <si>
    <t>Other than LLIA Grants</t>
  </si>
  <si>
    <t>System Cash Grant</t>
  </si>
  <si>
    <t>State Aid for Libraries</t>
  </si>
  <si>
    <t>Other Unclassified</t>
  </si>
  <si>
    <t xml:space="preserve">Insurance Recoveries </t>
  </si>
  <si>
    <t>Misc. Short and Over</t>
  </si>
  <si>
    <t>App from fund balance</t>
  </si>
  <si>
    <t>sub-total</t>
  </si>
  <si>
    <t>YEAR-TO-DATE</t>
  </si>
  <si>
    <t>Original Estimate</t>
  </si>
  <si>
    <t>Adjustments</t>
  </si>
  <si>
    <t>Excess Revenue</t>
  </si>
  <si>
    <t>TAX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</si>
</sst>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-* #,##0.00_-;\-* #,##0.00_-;_-* &quot;-&quot;??_-;_-@_-"/>
    <numFmt numFmtId="167" formatCode="&quot;$&quot;#,##0;[Red]\-&quot;$&quot;#,##0"/>
    <numFmt numFmtId="168" formatCode="_-&quot;$&quot;* #,##0.00_-;\-&quot;$&quot;* #,##0.00_-;_-&quot;$&quot;* &quot;-&quot;??_-;_-@_-"/>
  </numFmts>
  <fonts count="14">
    <font>
      <sz val="9"/>
      <name val="Geneva"/>
    </font>
    <font>
      <b/>
      <sz val="9"/>
      <name val="Geneva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i/>
      <sz val="9"/>
      <name val="Geneva"/>
    </font>
    <font>
      <sz val="9"/>
      <name val="Calibri"/>
      <family val="2"/>
      <scheme val="minor"/>
    </font>
    <font>
      <sz val="9"/>
      <color rgb="FFDD0806"/>
      <name val="Geneva"/>
    </font>
    <font>
      <sz val="10"/>
      <color rgb="FF0000FF"/>
      <name val="Calibri"/>
      <family val="2"/>
      <scheme val="minor"/>
    </font>
    <font>
      <b/>
      <sz val="9"/>
      <color rgb="FFDD0806"/>
      <name val="Geneva"/>
    </font>
    <font>
      <sz val="9"/>
      <color rgb="FFFF0000"/>
      <name val="Geneva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BEFF"/>
        <bgColor indexed="64"/>
      </patternFill>
    </fill>
    <fill>
      <patternFill patternType="solid">
        <fgColor rgb="FFFF676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/>
    <xf numFmtId="0" fontId="0" fillId="2" borderId="2" xfId="0" quotePrefix="1" applyFill="1" applyBorder="1" applyAlignment="1">
      <alignment horizontal="center"/>
    </xf>
    <xf numFmtId="44" fontId="1" fillId="2" borderId="1" xfId="0" quotePrefix="1" applyNumberFormat="1" applyFont="1" applyFill="1" applyBorder="1" applyAlignment="1">
      <alignment horizontal="center" wrapText="1"/>
    </xf>
    <xf numFmtId="164" fontId="1" fillId="2" borderId="1" xfId="0" quotePrefix="1" applyNumberFormat="1" applyFont="1" applyFill="1" applyBorder="1" applyAlignment="1">
      <alignment horizontal="center" wrapText="1"/>
    </xf>
    <xf numFmtId="165" fontId="0" fillId="0" borderId="0" xfId="0" applyNumberFormat="1"/>
    <xf numFmtId="0" fontId="1" fillId="0" borderId="3" xfId="0" applyFont="1" applyBorder="1" applyAlignment="1">
      <alignment horizontal="center"/>
    </xf>
    <xf numFmtId="0" fontId="2" fillId="0" borderId="0" xfId="0" applyFont="1"/>
    <xf numFmtId="44" fontId="2" fillId="0" borderId="4" xfId="0" applyNumberFormat="1" applyFont="1" applyBorder="1"/>
    <xf numFmtId="44" fontId="2" fillId="0" borderId="0" xfId="0" applyNumberFormat="1" applyFont="1"/>
    <xf numFmtId="0" fontId="3" fillId="0" borderId="0" xfId="0" applyFont="1"/>
    <xf numFmtId="0" fontId="0" fillId="3" borderId="0" xfId="0" applyFill="1"/>
    <xf numFmtId="0" fontId="2" fillId="0" borderId="1" xfId="0" applyFont="1" applyBorder="1"/>
    <xf numFmtId="44" fontId="2" fillId="0" borderId="5" xfId="0" applyNumberFormat="1" applyFont="1" applyBorder="1"/>
    <xf numFmtId="44" fontId="2" fillId="0" borderId="1" xfId="0" applyNumberFormat="1" applyFont="1" applyBorder="1"/>
    <xf numFmtId="0" fontId="4" fillId="0" borderId="0" xfId="0" applyFont="1"/>
    <xf numFmtId="44" fontId="4" fillId="0" borderId="0" xfId="0" applyNumberFormat="1" applyFont="1"/>
    <xf numFmtId="165" fontId="5" fillId="0" borderId="0" xfId="0" applyNumberFormat="1" applyFont="1"/>
    <xf numFmtId="0" fontId="2" fillId="4" borderId="6" xfId="0" applyFont="1" applyFill="1" applyBorder="1"/>
    <xf numFmtId="0" fontId="0" fillId="4" borderId="7" xfId="0" applyFill="1" applyBorder="1"/>
    <xf numFmtId="44" fontId="2" fillId="4" borderId="7" xfId="0" applyNumberFormat="1" applyFont="1" applyFill="1" applyBorder="1"/>
    <xf numFmtId="44" fontId="2" fillId="4" borderId="8" xfId="0" applyNumberFormat="1" applyFont="1" applyFill="1" applyBorder="1"/>
    <xf numFmtId="9" fontId="0" fillId="0" borderId="0" xfId="0" applyNumberFormat="1" applyAlignment="1">
      <alignment horizontal="left"/>
    </xf>
    <xf numFmtId="0" fontId="6" fillId="0" borderId="9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4" xfId="0" applyFont="1" applyBorder="1"/>
    <xf numFmtId="165" fontId="7" fillId="3" borderId="0" xfId="0" applyNumberFormat="1" applyFont="1" applyFill="1"/>
    <xf numFmtId="0" fontId="2" fillId="5" borderId="6" xfId="0" applyFont="1" applyFill="1" applyBorder="1"/>
    <xf numFmtId="0" fontId="2" fillId="5" borderId="7" xfId="0" applyFont="1" applyFill="1" applyBorder="1"/>
    <xf numFmtId="44" fontId="2" fillId="5" borderId="7" xfId="0" applyNumberFormat="1" applyFont="1" applyFill="1" applyBorder="1"/>
    <xf numFmtId="44" fontId="2" fillId="5" borderId="8" xfId="0" applyNumberFormat="1" applyFont="1" applyFill="1" applyBorder="1"/>
    <xf numFmtId="44" fontId="3" fillId="0" borderId="0" xfId="0" applyNumberFormat="1" applyFont="1"/>
    <xf numFmtId="165" fontId="8" fillId="0" borderId="0" xfId="0" applyNumberFormat="1" applyFont="1"/>
    <xf numFmtId="3" fontId="0" fillId="0" borderId="0" xfId="0" applyNumberFormat="1"/>
    <xf numFmtId="165" fontId="7" fillId="0" borderId="0" xfId="0" applyNumberFormat="1" applyFont="1"/>
    <xf numFmtId="0" fontId="2" fillId="6" borderId="6" xfId="0" applyFont="1" applyFill="1" applyBorder="1"/>
    <xf numFmtId="0" fontId="2" fillId="6" borderId="10" xfId="0" applyFont="1" applyFill="1" applyBorder="1"/>
    <xf numFmtId="44" fontId="2" fillId="6" borderId="7" xfId="0" applyNumberFormat="1" applyFont="1" applyFill="1" applyBorder="1"/>
    <xf numFmtId="44" fontId="2" fillId="6" borderId="8" xfId="0" applyNumberFormat="1" applyFont="1" applyFill="1" applyBorder="1"/>
    <xf numFmtId="0" fontId="6" fillId="0" borderId="0" xfId="0" applyFont="1" applyAlignment="1">
      <alignment horizontal="center"/>
    </xf>
    <xf numFmtId="166" fontId="2" fillId="0" borderId="4" xfId="0" applyNumberFormat="1" applyFont="1" applyBorder="1"/>
    <xf numFmtId="44" fontId="6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7" fontId="9" fillId="0" borderId="0" xfId="0" applyNumberFormat="1" applyFont="1"/>
    <xf numFmtId="44" fontId="4" fillId="0" borderId="4" xfId="0" applyNumberFormat="1" applyFont="1" applyBorder="1"/>
    <xf numFmtId="44" fontId="0" fillId="0" borderId="0" xfId="0" applyNumberFormat="1"/>
    <xf numFmtId="0" fontId="6" fillId="7" borderId="0" xfId="0" applyFont="1" applyFill="1" applyAlignment="1">
      <alignment horizontal="center"/>
    </xf>
    <xf numFmtId="44" fontId="2" fillId="7" borderId="0" xfId="0" applyNumberFormat="1" applyFont="1" applyFill="1"/>
    <xf numFmtId="0" fontId="10" fillId="8" borderId="0" xfId="0" applyFont="1" applyFill="1"/>
    <xf numFmtId="165" fontId="0" fillId="8" borderId="4" xfId="0" applyNumberFormat="1" applyFill="1" applyBorder="1"/>
    <xf numFmtId="44" fontId="11" fillId="0" borderId="0" xfId="0" applyNumberFormat="1" applyFont="1"/>
    <xf numFmtId="0" fontId="1" fillId="9" borderId="1" xfId="0" applyFont="1" applyFill="1" applyBorder="1"/>
    <xf numFmtId="49" fontId="0" fillId="9" borderId="1" xfId="0" applyNumberFormat="1" applyFill="1" applyBorder="1" applyAlignment="1">
      <alignment horizontal="right"/>
    </xf>
    <xf numFmtId="44" fontId="0" fillId="10" borderId="1" xfId="0" applyNumberFormat="1" applyFill="1" applyBorder="1"/>
    <xf numFmtId="0" fontId="0" fillId="10" borderId="1" xfId="0" applyFill="1" applyBorder="1"/>
    <xf numFmtId="44" fontId="0" fillId="0" borderId="4" xfId="0" applyNumberFormat="1" applyBorder="1"/>
    <xf numFmtId="168" fontId="0" fillId="0" borderId="0" xfId="0" applyNumberFormat="1"/>
    <xf numFmtId="0" fontId="0" fillId="0" borderId="0" xfId="0" applyAlignment="1">
      <alignment horizontal="right"/>
    </xf>
    <xf numFmtId="0" fontId="0" fillId="9" borderId="0" xfId="0" applyFill="1"/>
    <xf numFmtId="44" fontId="0" fillId="9" borderId="4" xfId="0" applyNumberFormat="1" applyFill="1" applyBorder="1"/>
    <xf numFmtId="44" fontId="0" fillId="10" borderId="0" xfId="0" applyNumberFormat="1" applyFill="1"/>
    <xf numFmtId="0" fontId="0" fillId="10" borderId="0" xfId="0" applyFill="1"/>
    <xf numFmtId="44" fontId="0" fillId="0" borderId="5" xfId="0" applyNumberFormat="1" applyBorder="1"/>
    <xf numFmtId="0" fontId="10" fillId="0" borderId="0" xfId="0" applyFont="1"/>
    <xf numFmtId="10" fontId="12" fillId="0" borderId="0" xfId="0" applyNumberFormat="1" applyFont="1"/>
    <xf numFmtId="10" fontId="0" fillId="0" borderId="0" xfId="0" applyNumberFormat="1"/>
    <xf numFmtId="10" fontId="13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DB-46D2-BFB2-99A7197C77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2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DB-46D2-BFB2-99A7197C77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DB-46D2-BFB2-99A7197C77E2}"/>
              </c:ext>
            </c:extLst>
          </c:dPt>
          <c:cat>
            <c:strRef>
              <c:f>[1]Sheet1!$D$14:$D$16</c:f>
              <c:strCache>
                <c:ptCount val="3"/>
                <c:pt idx="0">
                  <c:v>Patron Services</c:v>
                </c:pt>
                <c:pt idx="1">
                  <c:v>Administrative</c:v>
                </c:pt>
                <c:pt idx="2">
                  <c:v>Operations/Maintenance</c:v>
                </c:pt>
              </c:strCache>
            </c:strRef>
          </c:cat>
          <c:val>
            <c:numRef>
              <c:f>[1]Sheet1!$E$14:$E$16</c:f>
              <c:numCache>
                <c:formatCode>General</c:formatCode>
                <c:ptCount val="3"/>
                <c:pt idx="0">
                  <c:v>2850064</c:v>
                </c:pt>
                <c:pt idx="1">
                  <c:v>640159</c:v>
                </c:pt>
                <c:pt idx="2">
                  <c:v>759824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DB-46D2-BFB2-99A7197C7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[1]Sheet1!$D$45:$D$50</c:f>
              <c:strCache>
                <c:ptCount val="6"/>
                <c:pt idx="0">
                  <c:v>Property Taxes</c:v>
                </c:pt>
                <c:pt idx="1">
                  <c:v>Contrib. In Lieu of Tax</c:v>
                </c:pt>
                <c:pt idx="2">
                  <c:v>Library Charges</c:v>
                </c:pt>
                <c:pt idx="3">
                  <c:v>Other Unclassified</c:v>
                </c:pt>
                <c:pt idx="4">
                  <c:v>System Cash Grant</c:v>
                </c:pt>
                <c:pt idx="5">
                  <c:v>Other</c:v>
                </c:pt>
              </c:strCache>
            </c:strRef>
          </c:cat>
          <c:val>
            <c:numRef>
              <c:f>[1]Sheet1!$E$45:$E$50</c:f>
              <c:numCache>
                <c:formatCode>General</c:formatCode>
                <c:ptCount val="6"/>
                <c:pt idx="0">
                  <c:v>3949638</c:v>
                </c:pt>
                <c:pt idx="1">
                  <c:v>65000</c:v>
                </c:pt>
                <c:pt idx="2">
                  <c:v>40000</c:v>
                </c:pt>
                <c:pt idx="3">
                  <c:v>48000</c:v>
                </c:pt>
                <c:pt idx="4">
                  <c:v>38000</c:v>
                </c:pt>
                <c:pt idx="5">
                  <c:v>20400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2-435F-A1D7-357419359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12721604678902"/>
          <c:y val="5.9467338309812302E-2"/>
          <c:w val="0.31846520864083"/>
          <c:h val="0.8810649399056810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</xdr:colOff>
      <xdr:row>1</xdr:row>
      <xdr:rowOff>6350</xdr:rowOff>
    </xdr:from>
    <xdr:to>
      <xdr:col>7</xdr:col>
      <xdr:colOff>95250</xdr:colOff>
      <xdr:row>14</xdr:row>
      <xdr:rowOff>160868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D8669-38E2-4C2D-B297-9E7983271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8467</xdr:colOff>
      <xdr:row>68</xdr:row>
      <xdr:rowOff>6350</xdr:rowOff>
    </xdr:from>
    <xdr:to>
      <xdr:col>8</xdr:col>
      <xdr:colOff>6350</xdr:colOff>
      <xdr:row>79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F1CB1B-97A1-4EC1-94D3-AA51AFD90E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6350</xdr:colOff>
      <xdr:row>15</xdr:row>
      <xdr:rowOff>6350</xdr:rowOff>
    </xdr:from>
    <xdr:to>
      <xdr:col>7</xdr:col>
      <xdr:colOff>730250</xdr:colOff>
      <xdr:row>20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9D0643-608F-405F-9DE9-76C51101824A}"/>
            </a:ext>
          </a:extLst>
        </xdr:cNvPr>
        <xdr:cNvSpPr txBox="1"/>
      </xdr:nvSpPr>
      <xdr:spPr>
        <a:xfrm>
          <a:off x="3835400" y="2416175"/>
          <a:ext cx="3067050" cy="879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Patron Services and Programs</a:t>
          </a:r>
          <a:r>
            <a:rPr lang="en-US" sz="1000"/>
            <a:t> at 64% represents a major</a:t>
          </a:r>
          <a:r>
            <a:rPr lang="en-US" sz="1000" baseline="0"/>
            <a:t> portion </a:t>
          </a:r>
          <a:r>
            <a:rPr lang="en-US" sz="1000"/>
            <a:t>of the 2020-2021</a:t>
          </a:r>
          <a:r>
            <a:rPr lang="en-US" sz="1000" baseline="0"/>
            <a:t> budget. This includes expenses related to books, DVDs, CDs, program presenter fees, computer database and software programs and patron service staff.</a:t>
          </a:r>
          <a:endParaRPr lang="en-US" sz="1000"/>
        </a:p>
      </xdr:txBody>
    </xdr:sp>
    <xdr:clientData/>
  </xdr:twoCellAnchor>
  <xdr:twoCellAnchor>
    <xdr:from>
      <xdr:col>4</xdr:col>
      <xdr:colOff>6350</xdr:colOff>
      <xdr:row>26</xdr:row>
      <xdr:rowOff>0</xdr:rowOff>
    </xdr:from>
    <xdr:to>
      <xdr:col>8</xdr:col>
      <xdr:colOff>0</xdr:colOff>
      <xdr:row>30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996EA5-C0C0-4136-B579-F58F3A97EB9D}"/>
            </a:ext>
          </a:extLst>
        </xdr:cNvPr>
        <xdr:cNvSpPr txBox="1"/>
      </xdr:nvSpPr>
      <xdr:spPr>
        <a:xfrm>
          <a:off x="3835400" y="4210050"/>
          <a:ext cx="30702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Administrative </a:t>
          </a:r>
          <a:r>
            <a:rPr lang="en-US" sz="1000"/>
            <a:t>represents 15% of the 2020-2021</a:t>
          </a:r>
          <a:r>
            <a:rPr lang="en-US" sz="1000" baseline="0"/>
            <a:t> budget. Administrative costs include legal, consultation and insurance expenses along with office and administration staff.</a:t>
          </a:r>
          <a:endParaRPr lang="en-US" sz="1000"/>
        </a:p>
      </xdr:txBody>
    </xdr:sp>
    <xdr:clientData/>
  </xdr:twoCellAnchor>
  <xdr:twoCellAnchor>
    <xdr:from>
      <xdr:col>4</xdr:col>
      <xdr:colOff>0</xdr:colOff>
      <xdr:row>40</xdr:row>
      <xdr:rowOff>6350</xdr:rowOff>
    </xdr:from>
    <xdr:to>
      <xdr:col>8</xdr:col>
      <xdr:colOff>6350</xdr:colOff>
      <xdr:row>45</xdr:row>
      <xdr:rowOff>139700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D1EA8B2-B53B-430E-B70F-08D8FFDD162D}"/>
            </a:ext>
          </a:extLst>
        </xdr:cNvPr>
        <xdr:cNvSpPr txBox="1"/>
      </xdr:nvSpPr>
      <xdr:spPr>
        <a:xfrm>
          <a:off x="3829050" y="6502400"/>
          <a:ext cx="308292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Operations/Maintenance </a:t>
          </a:r>
          <a:r>
            <a:rPr lang="en-US" sz="1000"/>
            <a:t>represents 21% of the 2020-2021</a:t>
          </a:r>
          <a:r>
            <a:rPr lang="en-US" sz="1000" baseline="0"/>
            <a:t> budget. Included in this portion of the budget are building and equipment maintenance and rental fees, service contracts, computer hardware, network software, support staff, maintenance supplies and equipment.</a:t>
          </a:r>
          <a:endParaRPr lang="en-US" sz="1000"/>
        </a:p>
      </xdr:txBody>
    </xdr:sp>
    <xdr:clientData/>
  </xdr:twoCellAnchor>
  <xdr:twoCellAnchor>
    <xdr:from>
      <xdr:col>4</xdr:col>
      <xdr:colOff>6350</xdr:colOff>
      <xdr:row>79</xdr:row>
      <xdr:rowOff>146050</xdr:rowOff>
    </xdr:from>
    <xdr:to>
      <xdr:col>7</xdr:col>
      <xdr:colOff>730250</xdr:colOff>
      <xdr:row>86</xdr:row>
      <xdr:rowOff>107950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078524-6890-43F8-8C41-59D619E5FCFD}"/>
            </a:ext>
          </a:extLst>
        </xdr:cNvPr>
        <xdr:cNvSpPr txBox="1"/>
      </xdr:nvSpPr>
      <xdr:spPr>
        <a:xfrm>
          <a:off x="3835400" y="12871450"/>
          <a:ext cx="30670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Revenues</a:t>
          </a:r>
          <a:r>
            <a:rPr lang="en-US" sz="1000"/>
            <a:t> are funds received to provide for library operations, patron services</a:t>
          </a:r>
          <a:r>
            <a:rPr lang="en-US" sz="1000" baseline="0"/>
            <a:t> and administrative costs. The main source of revenue comes from property tax. The library receives State Aid, payments in lieu of taxes, grants, fees/fines, donations and fund balance to help offset taxes.</a:t>
          </a:r>
          <a:endParaRPr 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DiskSecureAccessV2.0/budget%20worksheet(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  <sheetName val="Sheet3 (3)"/>
      <sheetName val="Sheet3 (4)"/>
      <sheetName val="Sheet3 (5)"/>
    </sheetNames>
    <sheetDataSet>
      <sheetData sheetId="0"/>
      <sheetData sheetId="1">
        <row r="14">
          <cell r="D14" t="str">
            <v>Patron Services</v>
          </cell>
          <cell r="E14">
            <v>2850064</v>
          </cell>
        </row>
        <row r="15">
          <cell r="D15" t="str">
            <v>Administrative</v>
          </cell>
          <cell r="E15">
            <v>640159</v>
          </cell>
        </row>
        <row r="16">
          <cell r="D16" t="str">
            <v>Operations/Maintenance</v>
          </cell>
          <cell r="E16">
            <v>759824</v>
          </cell>
        </row>
        <row r="45">
          <cell r="D45" t="str">
            <v>Property Taxes</v>
          </cell>
          <cell r="E45">
            <v>3949638</v>
          </cell>
        </row>
        <row r="46">
          <cell r="D46" t="str">
            <v>Contrib. In Lieu of Tax</v>
          </cell>
          <cell r="E46">
            <v>65000</v>
          </cell>
        </row>
        <row r="47">
          <cell r="D47" t="str">
            <v>Library Charges</v>
          </cell>
          <cell r="E47">
            <v>40000</v>
          </cell>
        </row>
        <row r="48">
          <cell r="D48" t="str">
            <v>Other Unclassified</v>
          </cell>
          <cell r="E48">
            <v>48000</v>
          </cell>
        </row>
        <row r="49">
          <cell r="D49" t="str">
            <v>System Cash Grant</v>
          </cell>
          <cell r="E49">
            <v>38000</v>
          </cell>
        </row>
        <row r="50">
          <cell r="D50" t="str">
            <v>Other</v>
          </cell>
          <cell r="E50">
            <v>20400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D6B5-8BEE-459F-A967-7E3234322B5B}">
  <sheetPr>
    <pageSetUpPr fitToPage="1"/>
  </sheetPr>
  <dimension ref="A1:L88"/>
  <sheetViews>
    <sheetView tabSelected="1" showRuler="0" view="pageLayout" zoomScale="150" zoomScaleNormal="150" zoomScalePageLayoutView="150" workbookViewId="0">
      <selection activeCell="D77" sqref="D77"/>
    </sheetView>
  </sheetViews>
  <sheetFormatPr defaultColWidth="11" defaultRowHeight="12"/>
  <cols>
    <col min="1" max="1" width="28.140625" customWidth="1"/>
    <col min="2" max="2" width="15.85546875" hidden="1" customWidth="1"/>
    <col min="3" max="3" width="15.7109375" style="47" customWidth="1"/>
    <col min="4" max="4" width="15.85546875" customWidth="1"/>
    <col min="5" max="5" width="12.28515625" style="5" bestFit="1" customWidth="1"/>
    <col min="6" max="6" width="11.85546875" customWidth="1"/>
    <col min="7" max="7" width="12.85546875" customWidth="1"/>
  </cols>
  <sheetData>
    <row r="1" spans="1:12">
      <c r="A1" s="1" t="s">
        <v>0</v>
      </c>
      <c r="B1" s="2" t="s">
        <v>1</v>
      </c>
      <c r="C1" s="3" t="s">
        <v>2</v>
      </c>
      <c r="D1" s="4" t="s">
        <v>3</v>
      </c>
    </row>
    <row r="2" spans="1:12">
      <c r="A2" s="6" t="s">
        <v>4</v>
      </c>
      <c r="B2" s="6"/>
      <c r="C2" s="6"/>
      <c r="D2" s="6"/>
    </row>
    <row r="3" spans="1:12" ht="12.75">
      <c r="A3" s="7" t="s">
        <v>5</v>
      </c>
      <c r="B3" s="8">
        <v>87334.8</v>
      </c>
      <c r="C3" s="9">
        <v>90000</v>
      </c>
      <c r="D3" s="9">
        <v>90000</v>
      </c>
    </row>
    <row r="4" spans="1:12" ht="12.75">
      <c r="A4" s="7" t="s">
        <v>6</v>
      </c>
      <c r="B4" s="8">
        <v>3809.34</v>
      </c>
      <c r="C4" s="9">
        <v>5000</v>
      </c>
      <c r="D4" s="9">
        <v>4000</v>
      </c>
    </row>
    <row r="5" spans="1:12" ht="12.75">
      <c r="A5" s="10" t="s">
        <v>7</v>
      </c>
      <c r="B5" s="8"/>
      <c r="C5" s="9">
        <v>25000</v>
      </c>
      <c r="D5" s="9">
        <v>25000</v>
      </c>
    </row>
    <row r="6" spans="1:12" ht="12.75">
      <c r="A6" s="7" t="s">
        <v>8</v>
      </c>
      <c r="B6" s="8">
        <v>8999.68</v>
      </c>
      <c r="C6" s="9">
        <v>5000</v>
      </c>
      <c r="D6" s="9">
        <v>5000</v>
      </c>
      <c r="I6" s="11"/>
    </row>
    <row r="7" spans="1:12" ht="12.75">
      <c r="A7" s="7" t="s">
        <v>9</v>
      </c>
      <c r="B7" s="8">
        <v>2645.48</v>
      </c>
      <c r="C7" s="9">
        <v>10000</v>
      </c>
      <c r="D7" s="9">
        <v>6000</v>
      </c>
      <c r="K7" s="11"/>
      <c r="L7" s="11"/>
    </row>
    <row r="8" spans="1:12" ht="12.75">
      <c r="A8" s="7" t="s">
        <v>10</v>
      </c>
      <c r="B8" s="8">
        <v>63647.9</v>
      </c>
      <c r="C8" s="9">
        <v>20000</v>
      </c>
      <c r="D8" s="9">
        <v>20000</v>
      </c>
    </row>
    <row r="9" spans="1:12" ht="12.75">
      <c r="A9" s="7" t="s">
        <v>11</v>
      </c>
      <c r="B9" s="8">
        <v>4430.46</v>
      </c>
      <c r="C9" s="9">
        <v>5000</v>
      </c>
      <c r="D9" s="9">
        <v>3000</v>
      </c>
      <c r="K9" s="11"/>
    </row>
    <row r="10" spans="1:12" ht="12.75">
      <c r="A10" s="7" t="s">
        <v>12</v>
      </c>
      <c r="B10" s="8"/>
      <c r="C10" s="9">
        <v>52000</v>
      </c>
      <c r="D10" s="9">
        <v>52000</v>
      </c>
      <c r="K10" s="11"/>
    </row>
    <row r="11" spans="1:12" ht="12.75">
      <c r="A11" s="7" t="s">
        <v>13</v>
      </c>
      <c r="B11" s="8">
        <v>4750.18</v>
      </c>
      <c r="C11" s="9">
        <v>11000</v>
      </c>
      <c r="D11" s="9">
        <v>10000</v>
      </c>
    </row>
    <row r="12" spans="1:12" ht="12.75">
      <c r="A12" s="7" t="s">
        <v>14</v>
      </c>
      <c r="B12" s="8">
        <v>31097.87</v>
      </c>
      <c r="C12" s="9">
        <v>35000</v>
      </c>
      <c r="D12" s="9">
        <v>37200</v>
      </c>
    </row>
    <row r="13" spans="1:12" ht="12.75">
      <c r="A13" s="7" t="s">
        <v>15</v>
      </c>
      <c r="B13" s="8">
        <v>5547.01</v>
      </c>
      <c r="C13" s="9">
        <v>6000</v>
      </c>
      <c r="D13" s="9">
        <v>6000</v>
      </c>
    </row>
    <row r="14" spans="1:12" ht="12.75">
      <c r="A14" s="7" t="s">
        <v>16</v>
      </c>
      <c r="B14" s="8">
        <v>118216.86</v>
      </c>
      <c r="C14" s="9">
        <v>131500</v>
      </c>
      <c r="D14" s="9">
        <v>132000</v>
      </c>
    </row>
    <row r="15" spans="1:12" ht="12.75">
      <c r="A15" s="7" t="s">
        <v>17</v>
      </c>
      <c r="B15" s="8">
        <v>50852.52</v>
      </c>
      <c r="C15" s="9">
        <v>40000</v>
      </c>
      <c r="D15" s="9">
        <v>33000</v>
      </c>
      <c r="L15" s="11"/>
    </row>
    <row r="16" spans="1:12" ht="12.75">
      <c r="A16" s="7" t="s">
        <v>18</v>
      </c>
      <c r="B16" s="8">
        <v>1148.1099999999999</v>
      </c>
      <c r="C16" s="9">
        <v>3375</v>
      </c>
      <c r="D16" s="9">
        <v>3375</v>
      </c>
    </row>
    <row r="17" spans="1:5" ht="12.75">
      <c r="A17" s="7" t="s">
        <v>19</v>
      </c>
      <c r="B17" s="8">
        <v>10050.84</v>
      </c>
      <c r="C17" s="9">
        <v>12000</v>
      </c>
      <c r="D17" s="9">
        <v>11500</v>
      </c>
    </row>
    <row r="18" spans="1:5" ht="12.75">
      <c r="A18" s="7" t="s">
        <v>20</v>
      </c>
      <c r="B18" s="8">
        <v>8672</v>
      </c>
      <c r="C18" s="9">
        <v>21500</v>
      </c>
      <c r="D18" s="9">
        <v>9500</v>
      </c>
    </row>
    <row r="19" spans="1:5" ht="12.75">
      <c r="A19" s="7" t="s">
        <v>21</v>
      </c>
      <c r="B19" s="8">
        <v>10295.799999999999</v>
      </c>
      <c r="C19" s="9">
        <v>12000</v>
      </c>
      <c r="D19" s="9">
        <v>12000</v>
      </c>
    </row>
    <row r="20" spans="1:5" ht="12.75">
      <c r="A20" s="12" t="s">
        <v>22</v>
      </c>
      <c r="B20" s="13">
        <v>1000</v>
      </c>
      <c r="C20" s="14">
        <v>1000</v>
      </c>
      <c r="D20" s="14">
        <v>1000</v>
      </c>
    </row>
    <row r="21" spans="1:5" ht="12.75">
      <c r="A21" s="7" t="s">
        <v>23</v>
      </c>
      <c r="B21" s="8"/>
      <c r="C21" s="9">
        <f>SUM(C3:C20)</f>
        <v>485375</v>
      </c>
      <c r="D21" s="9">
        <f>SUM(D3:D20)</f>
        <v>460575</v>
      </c>
    </row>
    <row r="22" spans="1:5" ht="12.75">
      <c r="A22" s="15"/>
      <c r="B22" s="8"/>
      <c r="C22" s="16"/>
      <c r="D22" s="16"/>
    </row>
    <row r="23" spans="1:5" ht="12.75">
      <c r="A23" s="7" t="s">
        <v>24</v>
      </c>
      <c r="B23" s="8"/>
      <c r="C23" s="9">
        <v>1416423</v>
      </c>
      <c r="D23" s="9">
        <v>1468325</v>
      </c>
      <c r="E23" s="17"/>
    </row>
    <row r="24" spans="1:5" ht="13.5" thickBot="1">
      <c r="A24" s="7" t="s">
        <v>25</v>
      </c>
      <c r="B24" s="8"/>
      <c r="C24" s="9">
        <v>661050</v>
      </c>
      <c r="D24" s="9">
        <v>711393</v>
      </c>
    </row>
    <row r="25" spans="1:5" ht="13.5" thickBot="1">
      <c r="A25" s="18" t="s">
        <v>26</v>
      </c>
      <c r="B25" s="19"/>
      <c r="C25" s="20">
        <f>SUM(C21:C24)</f>
        <v>2562848</v>
      </c>
      <c r="D25" s="21">
        <f>SUM(D21+D23+D24)</f>
        <v>2640293</v>
      </c>
      <c r="E25" s="22">
        <f>SUM(D25/D67)</f>
        <v>0.63778274312768735</v>
      </c>
    </row>
    <row r="26" spans="1:5" ht="12.75">
      <c r="A26" s="23" t="s">
        <v>27</v>
      </c>
      <c r="B26" s="23"/>
      <c r="C26" s="23"/>
      <c r="D26" s="23"/>
    </row>
    <row r="27" spans="1:5" ht="12.75">
      <c r="A27" s="7" t="s">
        <v>28</v>
      </c>
      <c r="B27" s="8">
        <v>0</v>
      </c>
      <c r="C27" s="9">
        <v>2000</v>
      </c>
      <c r="D27" s="9">
        <v>2000</v>
      </c>
    </row>
    <row r="28" spans="1:5" ht="12.75">
      <c r="A28" s="7" t="s">
        <v>29</v>
      </c>
      <c r="B28" s="8"/>
      <c r="C28" s="9">
        <v>0</v>
      </c>
      <c r="D28" s="9">
        <v>0</v>
      </c>
    </row>
    <row r="29" spans="1:5" ht="12.75">
      <c r="A29" s="7" t="s">
        <v>10</v>
      </c>
      <c r="B29" s="8"/>
      <c r="C29" s="9">
        <v>15000</v>
      </c>
      <c r="D29" s="9">
        <v>12000</v>
      </c>
    </row>
    <row r="30" spans="1:5" ht="12.75">
      <c r="A30" s="7" t="s">
        <v>12</v>
      </c>
      <c r="B30" s="8"/>
      <c r="C30" s="9">
        <v>5100</v>
      </c>
      <c r="D30" s="9">
        <v>5100</v>
      </c>
    </row>
    <row r="31" spans="1:5" ht="12.75">
      <c r="A31" s="7" t="s">
        <v>30</v>
      </c>
      <c r="B31" s="8">
        <v>1000</v>
      </c>
      <c r="C31" s="9">
        <v>1000</v>
      </c>
      <c r="D31" s="9">
        <v>1000</v>
      </c>
    </row>
    <row r="32" spans="1:5" ht="12.75">
      <c r="A32" s="7" t="s">
        <v>31</v>
      </c>
      <c r="B32" s="8"/>
      <c r="C32" s="9">
        <v>5000</v>
      </c>
      <c r="D32" s="9">
        <v>4000</v>
      </c>
    </row>
    <row r="33" spans="1:5" ht="12.75">
      <c r="A33" s="7" t="s">
        <v>32</v>
      </c>
      <c r="B33" s="8"/>
      <c r="C33" s="9">
        <v>2800</v>
      </c>
      <c r="D33" s="9">
        <v>2800</v>
      </c>
    </row>
    <row r="34" spans="1:5" ht="12.75">
      <c r="A34" s="7" t="s">
        <v>33</v>
      </c>
      <c r="B34" s="8"/>
      <c r="C34" s="9">
        <v>800</v>
      </c>
      <c r="D34" s="9">
        <v>800</v>
      </c>
    </row>
    <row r="35" spans="1:5" ht="12.75">
      <c r="A35" s="7" t="s">
        <v>34</v>
      </c>
      <c r="B35" s="8"/>
      <c r="C35" s="9">
        <v>175</v>
      </c>
      <c r="D35" s="9">
        <v>175</v>
      </c>
    </row>
    <row r="36" spans="1:5" ht="12.75">
      <c r="A36" s="7" t="s">
        <v>23</v>
      </c>
      <c r="B36" s="24"/>
      <c r="C36" s="9">
        <f>SUM(C27:C35)</f>
        <v>31875</v>
      </c>
      <c r="D36" s="9">
        <f>SUM(D27:D35)</f>
        <v>27875</v>
      </c>
    </row>
    <row r="37" spans="1:5" ht="12.75">
      <c r="A37" s="7" t="s">
        <v>24</v>
      </c>
      <c r="B37" s="25"/>
      <c r="C37" s="9">
        <v>421416</v>
      </c>
      <c r="D37" s="9">
        <v>406890</v>
      </c>
      <c r="E37" s="26"/>
    </row>
    <row r="38" spans="1:5" ht="13.5" thickBot="1">
      <c r="A38" s="7" t="s">
        <v>25</v>
      </c>
      <c r="B38" s="25"/>
      <c r="C38" s="9">
        <v>183060</v>
      </c>
      <c r="D38" s="9">
        <v>197000</v>
      </c>
    </row>
    <row r="39" spans="1:5" ht="13.5" thickBot="1">
      <c r="A39" s="27" t="s">
        <v>35</v>
      </c>
      <c r="B39" s="28"/>
      <c r="C39" s="29">
        <f>SUM(C36:C38)</f>
        <v>636351</v>
      </c>
      <c r="D39" s="30">
        <f>SUM(D36:D38)</f>
        <v>631765</v>
      </c>
      <c r="E39" s="22">
        <f>SUM(D39/D67)</f>
        <v>0.15260761389439104</v>
      </c>
    </row>
    <row r="40" spans="1:5" ht="12.75">
      <c r="A40" s="23" t="s">
        <v>36</v>
      </c>
      <c r="B40" s="23"/>
      <c r="C40" s="23"/>
      <c r="D40" s="23"/>
    </row>
    <row r="41" spans="1:5" ht="12.75">
      <c r="A41" s="10" t="s">
        <v>37</v>
      </c>
      <c r="B41" s="31">
        <v>4600</v>
      </c>
      <c r="C41" s="31">
        <v>4600</v>
      </c>
      <c r="D41" s="9">
        <v>5000</v>
      </c>
    </row>
    <row r="42" spans="1:5" ht="12.75">
      <c r="A42" s="10" t="s">
        <v>8</v>
      </c>
      <c r="B42" s="31">
        <v>8000</v>
      </c>
      <c r="C42" s="31">
        <v>4000</v>
      </c>
      <c r="D42" s="9">
        <v>4000</v>
      </c>
    </row>
    <row r="43" spans="1:5" ht="12.75">
      <c r="A43" s="10" t="s">
        <v>7</v>
      </c>
      <c r="B43" s="31">
        <v>50000</v>
      </c>
      <c r="C43" s="31">
        <v>25000</v>
      </c>
      <c r="D43" s="9">
        <v>25000</v>
      </c>
    </row>
    <row r="44" spans="1:5" ht="12.75">
      <c r="A44" s="7" t="s">
        <v>38</v>
      </c>
      <c r="B44" s="25"/>
      <c r="C44" s="9">
        <v>19000</v>
      </c>
      <c r="D44" s="9">
        <v>20500</v>
      </c>
    </row>
    <row r="45" spans="1:5" ht="12.75">
      <c r="A45" s="10" t="s">
        <v>39</v>
      </c>
      <c r="B45" s="31">
        <v>75000</v>
      </c>
      <c r="C45" s="31">
        <v>22900</v>
      </c>
      <c r="D45" s="9">
        <v>22900</v>
      </c>
    </row>
    <row r="46" spans="1:5" ht="12.75">
      <c r="A46" s="7" t="s">
        <v>40</v>
      </c>
      <c r="B46" s="8">
        <v>33953.1</v>
      </c>
      <c r="C46" s="9">
        <v>45000</v>
      </c>
      <c r="D46" s="9">
        <v>35000</v>
      </c>
    </row>
    <row r="47" spans="1:5" ht="12.75">
      <c r="A47" s="7" t="s">
        <v>31</v>
      </c>
      <c r="B47" s="8"/>
      <c r="C47" s="9">
        <v>25000</v>
      </c>
      <c r="D47" s="9">
        <v>26000</v>
      </c>
    </row>
    <row r="48" spans="1:5" ht="12.75">
      <c r="A48" s="7" t="s">
        <v>41</v>
      </c>
      <c r="B48" s="9"/>
      <c r="C48" s="9">
        <v>22200</v>
      </c>
      <c r="D48" s="9">
        <v>22500</v>
      </c>
    </row>
    <row r="49" spans="1:7" ht="12.75">
      <c r="A49" s="7" t="s">
        <v>42</v>
      </c>
      <c r="B49" s="9"/>
      <c r="C49" s="9">
        <v>30500</v>
      </c>
      <c r="D49" s="9">
        <v>28000</v>
      </c>
    </row>
    <row r="50" spans="1:7" ht="12.75">
      <c r="A50" s="7" t="s">
        <v>43</v>
      </c>
      <c r="B50" s="9"/>
      <c r="C50" s="9">
        <v>14500</v>
      </c>
      <c r="D50" s="9">
        <v>16000</v>
      </c>
    </row>
    <row r="51" spans="1:7" ht="12.75">
      <c r="A51" s="7" t="s">
        <v>44</v>
      </c>
      <c r="B51" s="9"/>
      <c r="C51" s="9">
        <v>24000</v>
      </c>
      <c r="D51" s="9">
        <v>22000</v>
      </c>
    </row>
    <row r="52" spans="1:7" ht="12.75">
      <c r="A52" s="10" t="s">
        <v>45</v>
      </c>
      <c r="B52" s="31">
        <v>33000</v>
      </c>
      <c r="C52" s="31">
        <v>33000</v>
      </c>
      <c r="D52" s="9">
        <v>24000</v>
      </c>
    </row>
    <row r="53" spans="1:7" ht="12.75">
      <c r="A53" s="7" t="s">
        <v>46</v>
      </c>
      <c r="B53" s="8"/>
      <c r="C53" s="9">
        <v>20000</v>
      </c>
      <c r="D53" s="9">
        <v>20000</v>
      </c>
    </row>
    <row r="54" spans="1:7" ht="12.75">
      <c r="A54" s="7" t="s">
        <v>47</v>
      </c>
      <c r="B54" s="9">
        <v>2010.75</v>
      </c>
      <c r="C54" s="9">
        <v>2500</v>
      </c>
      <c r="D54" s="9">
        <v>2500</v>
      </c>
    </row>
    <row r="55" spans="1:7" ht="12.75">
      <c r="A55" s="7" t="s">
        <v>48</v>
      </c>
      <c r="B55" s="8"/>
      <c r="C55" s="9">
        <v>25000</v>
      </c>
      <c r="D55" s="9">
        <v>25000</v>
      </c>
      <c r="E55" s="32"/>
    </row>
    <row r="56" spans="1:7" ht="12.75">
      <c r="A56" s="7" t="s">
        <v>49</v>
      </c>
      <c r="B56" s="9"/>
      <c r="C56" s="9">
        <v>1000</v>
      </c>
      <c r="D56" s="9">
        <v>1000</v>
      </c>
      <c r="E56" s="32"/>
    </row>
    <row r="57" spans="1:7" ht="12.75">
      <c r="A57" s="7" t="s">
        <v>50</v>
      </c>
      <c r="B57" s="25"/>
      <c r="C57" s="9">
        <f>SUM(C41:C56)</f>
        <v>318200</v>
      </c>
      <c r="D57" s="9">
        <f>SUM(D41:D56)</f>
        <v>299400</v>
      </c>
      <c r="G57" s="33"/>
    </row>
    <row r="58" spans="1:7" ht="12.75">
      <c r="A58" s="7" t="s">
        <v>24</v>
      </c>
      <c r="B58" s="25"/>
      <c r="C58" s="9">
        <v>452811</v>
      </c>
      <c r="D58" s="9">
        <v>382285</v>
      </c>
      <c r="E58" s="34"/>
    </row>
    <row r="59" spans="1:7" ht="13.5" thickBot="1">
      <c r="A59" s="7" t="s">
        <v>25</v>
      </c>
      <c r="B59" s="25"/>
      <c r="C59" s="9">
        <v>172890</v>
      </c>
      <c r="D59" s="9">
        <v>186057</v>
      </c>
    </row>
    <row r="60" spans="1:7" ht="13.5" thickBot="1">
      <c r="A60" s="35" t="s">
        <v>51</v>
      </c>
      <c r="B60" s="36"/>
      <c r="C60" s="37">
        <f>SUM(C57:C59)</f>
        <v>943901</v>
      </c>
      <c r="D60" s="38">
        <f>SUM(D57:D59)</f>
        <v>867742</v>
      </c>
      <c r="E60" s="22">
        <f>SUM(D60/D67)</f>
        <v>0.20960964297792165</v>
      </c>
    </row>
    <row r="61" spans="1:7" s="43" customFormat="1" ht="12.75">
      <c r="A61" s="39" t="s">
        <v>52</v>
      </c>
      <c r="B61" s="40"/>
      <c r="C61" s="41">
        <f>SUM(C57+C36+C21)</f>
        <v>835450</v>
      </c>
      <c r="D61" s="41">
        <f>SUM(D57+D36+D21)</f>
        <v>787850</v>
      </c>
      <c r="E61" s="42"/>
    </row>
    <row r="62" spans="1:7" ht="12.75">
      <c r="A62" s="44"/>
      <c r="B62" s="40"/>
      <c r="C62" s="9"/>
    </row>
    <row r="63" spans="1:7" ht="12.75">
      <c r="A63" s="7" t="s">
        <v>53</v>
      </c>
      <c r="B63" s="8">
        <v>820757.37</v>
      </c>
      <c r="C63" s="9">
        <f>SUM(C57+C36+C21)</f>
        <v>835450</v>
      </c>
      <c r="D63" s="9">
        <f>SUM(D21+D36+D57)</f>
        <v>787850</v>
      </c>
    </row>
    <row r="64" spans="1:7" ht="12.75">
      <c r="A64" s="7" t="s">
        <v>54</v>
      </c>
      <c r="B64" s="8">
        <v>1958686.96</v>
      </c>
      <c r="C64" s="9">
        <f>SUM(C23+C37+C58)</f>
        <v>2290650</v>
      </c>
      <c r="D64" s="9">
        <f>SUM(D58+D37+D23)</f>
        <v>2257500</v>
      </c>
      <c r="E64" s="34"/>
    </row>
    <row r="65" spans="1:6" ht="12.75">
      <c r="A65" s="7" t="s">
        <v>55</v>
      </c>
      <c r="B65" s="8">
        <v>1124326.08</v>
      </c>
      <c r="C65" s="9">
        <f>SUM(C24+C38+C59)</f>
        <v>1017000</v>
      </c>
      <c r="D65" s="9">
        <f>SUM(D59+D38+D24)</f>
        <v>1094450</v>
      </c>
      <c r="E65" s="34"/>
      <c r="F65" s="45"/>
    </row>
    <row r="66" spans="1:6" ht="12.75">
      <c r="A66" s="15"/>
      <c r="B66" s="46">
        <v>4114400</v>
      </c>
    </row>
    <row r="67" spans="1:6" ht="12.75">
      <c r="A67" s="48" t="s">
        <v>56</v>
      </c>
      <c r="B67" s="8">
        <v>4067900</v>
      </c>
      <c r="C67" s="49">
        <f>SUM(C63:C65)</f>
        <v>4143100</v>
      </c>
      <c r="D67" s="49">
        <f>SUM(D63:D65)</f>
        <v>4139800</v>
      </c>
    </row>
    <row r="68" spans="1:6" ht="12.75">
      <c r="A68" s="50"/>
      <c r="B68" s="51"/>
      <c r="D68" s="52">
        <f>SUM(D67-C67)</f>
        <v>-3300</v>
      </c>
      <c r="E68" s="5" t="s">
        <v>57</v>
      </c>
    </row>
    <row r="69" spans="1:6">
      <c r="A69" s="53" t="s">
        <v>58</v>
      </c>
      <c r="B69" s="54" t="s">
        <v>59</v>
      </c>
      <c r="C69" s="55" t="s">
        <v>60</v>
      </c>
      <c r="D69" s="56" t="s">
        <v>61</v>
      </c>
    </row>
    <row r="70" spans="1:6">
      <c r="A70" t="s">
        <v>62</v>
      </c>
      <c r="B70" s="57">
        <v>3776297.5</v>
      </c>
      <c r="C70" s="47">
        <v>3851700</v>
      </c>
      <c r="D70" s="58">
        <f>SUM(D67-D82)</f>
        <v>3890400</v>
      </c>
      <c r="E70" s="43"/>
    </row>
    <row r="71" spans="1:6">
      <c r="A71" t="s">
        <v>63</v>
      </c>
      <c r="B71" s="57">
        <v>67753.52</v>
      </c>
      <c r="C71" s="47">
        <v>65000</v>
      </c>
      <c r="D71" s="47">
        <v>65000</v>
      </c>
    </row>
    <row r="72" spans="1:6">
      <c r="A72" t="s">
        <v>64</v>
      </c>
      <c r="B72" s="57">
        <v>38522.71</v>
      </c>
      <c r="C72" s="47">
        <v>40000</v>
      </c>
      <c r="D72" s="47">
        <v>33000</v>
      </c>
    </row>
    <row r="73" spans="1:6">
      <c r="A73" t="s">
        <v>65</v>
      </c>
      <c r="B73" s="57">
        <v>3887.43</v>
      </c>
      <c r="C73" s="47">
        <v>1400</v>
      </c>
      <c r="D73" s="47">
        <v>1400</v>
      </c>
    </row>
    <row r="74" spans="1:6">
      <c r="A74" t="s">
        <v>66</v>
      </c>
      <c r="B74" s="57">
        <v>16896.71</v>
      </c>
      <c r="C74" s="47">
        <v>18000</v>
      </c>
      <c r="D74" s="47">
        <v>18000</v>
      </c>
    </row>
    <row r="75" spans="1:6">
      <c r="A75" t="s">
        <v>67</v>
      </c>
      <c r="B75" s="57">
        <v>0</v>
      </c>
      <c r="D75" s="47"/>
    </row>
    <row r="76" spans="1:6">
      <c r="A76" t="s">
        <v>68</v>
      </c>
      <c r="B76" s="57">
        <v>39237</v>
      </c>
      <c r="C76" s="47">
        <v>38000</v>
      </c>
      <c r="D76" s="47">
        <v>38000</v>
      </c>
    </row>
    <row r="77" spans="1:6">
      <c r="A77" t="s">
        <v>69</v>
      </c>
      <c r="B77" s="57">
        <v>18858</v>
      </c>
      <c r="C77" s="47">
        <v>1000</v>
      </c>
      <c r="D77" s="47">
        <v>1000</v>
      </c>
    </row>
    <row r="78" spans="1:6">
      <c r="A78" t="s">
        <v>70</v>
      </c>
      <c r="B78" s="57">
        <v>47723.22</v>
      </c>
      <c r="C78" s="47">
        <v>48000</v>
      </c>
      <c r="D78" s="47">
        <v>48000</v>
      </c>
    </row>
    <row r="79" spans="1:6">
      <c r="A79" t="s">
        <v>71</v>
      </c>
      <c r="B79" s="57">
        <v>202</v>
      </c>
      <c r="C79" s="47">
        <v>0</v>
      </c>
    </row>
    <row r="80" spans="1:6">
      <c r="A80" t="s">
        <v>72</v>
      </c>
      <c r="B80" s="57">
        <v>8.84</v>
      </c>
      <c r="C80" s="47">
        <v>0</v>
      </c>
    </row>
    <row r="81" spans="1:6">
      <c r="A81" t="s">
        <v>73</v>
      </c>
      <c r="B81" s="57">
        <v>43500</v>
      </c>
      <c r="C81" s="47">
        <v>80000</v>
      </c>
      <c r="D81" s="47">
        <v>45000</v>
      </c>
      <c r="F81" s="45"/>
    </row>
    <row r="82" spans="1:6">
      <c r="A82" s="59" t="s">
        <v>74</v>
      </c>
      <c r="B82" s="57">
        <f>SUM(B71:B79)</f>
        <v>233080.59</v>
      </c>
      <c r="C82" s="47">
        <f>SUM(C71:C81)</f>
        <v>291400</v>
      </c>
      <c r="D82" s="47">
        <f>SUM(D71:D81)</f>
        <v>249400</v>
      </c>
    </row>
    <row r="83" spans="1:6">
      <c r="B83" s="57"/>
      <c r="D83" s="47"/>
    </row>
    <row r="84" spans="1:6">
      <c r="A84" s="60" t="s">
        <v>75</v>
      </c>
      <c r="B84" s="61">
        <f>SUM(B70:B80)</f>
        <v>4009386.93</v>
      </c>
      <c r="C84" s="62"/>
      <c r="D84" s="63"/>
    </row>
    <row r="85" spans="1:6">
      <c r="A85" t="s">
        <v>76</v>
      </c>
      <c r="B85" s="57">
        <v>3987900</v>
      </c>
      <c r="C85" s="47">
        <v>4143100</v>
      </c>
      <c r="D85" s="47">
        <f>SUM(D70+D82)</f>
        <v>4139800</v>
      </c>
    </row>
    <row r="86" spans="1:6">
      <c r="A86" t="s">
        <v>77</v>
      </c>
      <c r="B86" s="57">
        <v>46500</v>
      </c>
    </row>
    <row r="87" spans="1:6">
      <c r="A87" t="s">
        <v>78</v>
      </c>
      <c r="B87" s="64">
        <v>24546.79</v>
      </c>
    </row>
    <row r="88" spans="1:6">
      <c r="A88" s="65" t="s">
        <v>79</v>
      </c>
      <c r="B88" s="66"/>
      <c r="C88" s="67">
        <v>0.02</v>
      </c>
      <c r="D88" s="68">
        <f>SUM(D70-C70)/C70</f>
        <v>1.0047511488433679E-2</v>
      </c>
      <c r="E88" s="67"/>
      <c r="F88" s="69"/>
    </row>
  </sheetData>
  <mergeCells count="3">
    <mergeCell ref="A2:D2"/>
    <mergeCell ref="A26:D26"/>
    <mergeCell ref="A40:D40"/>
  </mergeCells>
  <printOptions horizontalCentered="1" verticalCentered="1"/>
  <pageMargins left="0.5" right="0.5" top="0.65" bottom="0.25" header="0.25" footer="0.5"/>
  <pageSetup paperSize="3" scale="65" orientation="portrait" r:id="rId1"/>
  <headerFooter alignWithMargins="0">
    <oddHeader xml:space="preserve">&amp;L&amp;K000000&amp;D&amp;C&amp;K0000002020-2021 BUDGET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2020-2021 Proposed Budget</vt:lpstr>
      <vt:lpstr>'2020-2021 Proposed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Sheila</cp:lastModifiedBy>
  <dcterms:created xsi:type="dcterms:W3CDTF">2020-05-11T16:43:52Z</dcterms:created>
  <dcterms:modified xsi:type="dcterms:W3CDTF">2020-05-11T16:44:36Z</dcterms:modified>
</cp:coreProperties>
</file>